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22-2021\2-vyzva\vyzva-podpurne dokumenty\"/>
    </mc:Choice>
  </mc:AlternateContent>
  <xr:revisionPtr revIDLastSave="0" documentId="13_ncr:1_{7539A5B7-C695-4051-BC3C-5E462BD20C58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Print_Area" localSheetId="0">PP!$A$1:$T$17</definedName>
  </definedNames>
  <calcPr calcId="191029"/>
</workbook>
</file>

<file path=xl/calcChain.xml><?xml version="1.0" encoding="utf-8"?>
<calcChain xmlns="http://schemas.openxmlformats.org/spreadsheetml/2006/main">
  <c r="K9" i="1" l="1"/>
  <c r="K10" i="1"/>
  <c r="K11" i="1"/>
  <c r="L13" i="1"/>
  <c r="K12" i="1"/>
  <c r="L12" i="1"/>
  <c r="H12" i="1"/>
  <c r="L10" i="1"/>
  <c r="K13" i="1"/>
  <c r="H9" i="1"/>
  <c r="H10" i="1"/>
  <c r="H11" i="1"/>
  <c r="H13" i="1"/>
  <c r="L9" i="1" l="1"/>
  <c r="L11" i="1"/>
  <c r="K7" i="1"/>
  <c r="L7" i="1"/>
  <c r="K8" i="1"/>
  <c r="L8" i="1"/>
  <c r="H7" i="1"/>
  <c r="H8" i="1"/>
  <c r="H6" i="1" l="1"/>
  <c r="L6" i="1" l="1"/>
  <c r="K6" i="1"/>
  <c r="I16" i="1" l="1"/>
  <c r="J16" i="1"/>
</calcChain>
</file>

<file path=xl/sharedStrings.xml><?xml version="1.0" encoding="utf-8"?>
<sst xmlns="http://schemas.openxmlformats.org/spreadsheetml/2006/main" count="57" uniqueCount="49">
  <si>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</si>
  <si>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</si>
  <si>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</si>
  <si>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</si>
  <si>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</si>
  <si>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</si>
  <si>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</si>
  <si>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</si>
  <si>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</si>
  <si>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</si>
  <si>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</si>
  <si>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</si>
  <si>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</si>
  <si>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</si>
  <si>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</si>
  <si>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</si>
  <si>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</si>
  <si>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</si>
  <si>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</si>
  <si>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</si>
  <si>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</si>
  <si>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</si>
  <si>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</si>
  <si>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</si>
  <si>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</si>
  <si>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Bc. Eva Krauzová,
Tel.: 775 198 801</t>
  </si>
  <si>
    <t>Markéta Přibylová, 
Tel.: 37763 8001</t>
  </si>
  <si>
    <t xml:space="preserve"> Univerzitní 22, 
301 00 Plzeň,
Fakulta strojní - Děkanát,
místnost UK 210</t>
  </si>
  <si>
    <t>Příloha č. 2 Kupní smlouvy - technická specifikace
Propagační předměty (II.) 022 - 2021</t>
  </si>
  <si>
    <t>do 10.1.2022</t>
  </si>
  <si>
    <t xml:space="preserve">Termín dodání </t>
  </si>
  <si>
    <t>Multifunkční šátek</t>
  </si>
  <si>
    <t xml:space="preserve">Dřevěná grafitová tužka bílá s bílou gumou
</t>
  </si>
  <si>
    <t xml:space="preserve">Kovový šroubovák
</t>
  </si>
  <si>
    <t xml:space="preserve">Reklamní mini čokoládky
</t>
  </si>
  <si>
    <t xml:space="preserve">Bonbony s ovocnou příchutí
</t>
  </si>
  <si>
    <t xml:space="preserve">Čistící váleček na textil
</t>
  </si>
  <si>
    <t>Přívěsek na klíče - palec</t>
  </si>
  <si>
    <t xml:space="preserve">Kovové kuličkové pero s pogumovaným povrchem
</t>
  </si>
  <si>
    <r>
      <t xml:space="preserve">Multifunkční šástek tmavě modré barvy. 
Rozměr min. 24 x 45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FST dle jednotného vizuálního stylu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</si>
  <si>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Kulatá dřevěná grafitová tužka bílá s bílou gumou, hrocená. 
Rozměry (velikost): cca 18,6 × 0,7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</si>
  <si>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Reklamní mini čokoládka balená v aluminiové folii s přebalem v bílé barvě s potiskem loga. 
Hmotnost cca 5 g.  
Rozměry cca 34 x 34 x 3,5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</si>
  <si>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Reklamní bonbony s ovocnou příchutí zabalené ve flowpacku bílé barvy s potiskem loga. 
Flowpack roměr: cca 20 - 20,5 mm x 30 - 30,5 mm včetně potisku. 
Hmotnost bonbonu 4 - 5 g.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</si>
  <si>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Bílý čistící váleček na textil. 
Odnímatelné víčko. 
Rozměr 2 - 3 cm průměr, délka 11 - 13 cm. 
Hmotnost max. 0,05 kg.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</si>
  <si>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Modrý přívěsek na klíče s led svítilnou a stylusem v podobně zvednutého palce nahoru. 
Rozměr 4 - 4,5 cm x 1 - 1,5 cm x 6,5 - 7,1 cm.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</si>
  <si>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r>
      <t xml:space="preserve">Kovové kuličkové pero s modrou náplní a pogumovaným povrchem soft touch. 
Barva noční modrá. 
Rozměr: průměr 0,9 - 1,1, délka 13,6 - 13,9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</si>
  <si>
    <t>Požadavek zadavatele: 
do sloupce označeného textem:</t>
  </si>
  <si>
    <t xml:space="preserve">                        Dodavatel doplní do jednotlivých prázdných žlutě podbarvených buněk požadované údaje, tj. jednotkové ceny.</t>
  </si>
  <si>
    <r>
      <t xml:space="preserve">Modrý kovový šroubovák ve tvaru tužky, 8 -  15 funkcí. 
Průměr cca 1,5 - 2 cm, a délka 10 - 11 cm. 
Hmotnost do 0,05 kg. Baleno v krabičce.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Gravírované laserové logo  - LOGO S LOGOTYPEM FST dle jednotného vizuálního stylu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(II.)-022-2021.zip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</si>
</sst>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7" fillId="0" borderId="0"/>
    <xf numFmtId="0" fontId="7" fillId="0" borderId="0"/>
    <xf numFmtId="0" fontId="17" fillId="0" borderId="0"/>
    <xf numFmtId="0" fontId="17" fillId="0" borderId="0"/>
  </cellStyleXfs>
  <cellXfs count="105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2" fillId="4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left" vertical="center" wrapText="1" indent="1"/>
    </xf>
    <xf numFmtId="0" fontId="0" fillId="2" borderId="9" xfId="0" applyNumberFormat="1" applyFont="1" applyFill="1" applyBorder="1" applyAlignment="1" applyProtection="1">
      <alignment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left" vertical="center" wrapText="1" indent="1"/>
    </xf>
    <xf numFmtId="0" fontId="2" fillId="0" borderId="18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 indent="1"/>
    </xf>
    <xf numFmtId="0" fontId="0" fillId="2" borderId="22" xfId="0" applyNumberFormat="1" applyFont="1" applyFill="1" applyBorder="1" applyAlignment="1" applyProtection="1">
      <alignment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3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9" fillId="0" borderId="27" xfId="0" applyNumberFormat="1" applyFont="1" applyBorder="1" applyAlignment="1" applyProtection="1">
      <alignment horizontal="left" vertical="center" wrapText="1"/>
    </xf>
    <xf numFmtId="0" fontId="9" fillId="0" borderId="0" xfId="0" applyNumberFormat="1" applyFont="1" applyBorder="1" applyAlignment="1" applyProtection="1">
      <alignment horizontal="left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" fillId="0" borderId="16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772100</xdr:colOff>
      <xdr:row>5</xdr:row>
      <xdr:rowOff>180975</xdr:rowOff>
    </xdr:from>
    <xdr:to>
      <xdr:col>6</xdr:col>
      <xdr:colOff>1953200</xdr:colOff>
      <xdr:row>5</xdr:row>
      <xdr:rowOff>1362075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36A889E1-AC37-4562-A370-53D82E8F5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1736" y="2582430"/>
          <a:ext cx="1181100" cy="1181100"/>
        </a:xfrm>
        <a:prstGeom prst="rect">
          <a:avLst/>
        </a:prstGeom>
      </xdr:spPr>
    </xdr:pic>
    <xdr:clientData/>
  </xdr:twoCellAnchor>
  <xdr:twoCellAnchor editAs="oneCell">
    <xdr:from>
      <xdr:col>6</xdr:col>
      <xdr:colOff>328464</xdr:colOff>
      <xdr:row>6</xdr:row>
      <xdr:rowOff>280264</xdr:rowOff>
    </xdr:from>
    <xdr:to>
      <xdr:col>6</xdr:col>
      <xdr:colOff>2319190</xdr:colOff>
      <xdr:row>6</xdr:row>
      <xdr:rowOff>1204529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EAECF7BA-C9C3-4219-839D-710E46F8A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28100" y="4171082"/>
          <a:ext cx="1990726" cy="924265"/>
        </a:xfrm>
        <a:prstGeom prst="rect">
          <a:avLst/>
        </a:prstGeom>
      </xdr:spPr>
    </xdr:pic>
    <xdr:clientData/>
  </xdr:twoCellAnchor>
  <xdr:oneCellAnchor>
    <xdr:from>
      <xdr:col>6</xdr:col>
      <xdr:colOff>460082</xdr:colOff>
      <xdr:row>7</xdr:row>
      <xdr:rowOff>323275</xdr:rowOff>
    </xdr:from>
    <xdr:ext cx="1804159" cy="1353119"/>
    <xdr:pic>
      <xdr:nvPicPr>
        <xdr:cNvPr id="17" name="Obrázek 16">
          <a:extLst>
            <a:ext uri="{FF2B5EF4-FFF2-40B4-BE49-F238E27FC236}">
              <a16:creationId xmlns:a16="http://schemas.microsoft.com/office/drawing/2014/main" id="{40154E33-72C1-4EF8-935A-011F07DB07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9718" y="5334002"/>
          <a:ext cx="1804159" cy="1353119"/>
        </a:xfrm>
        <a:prstGeom prst="rect">
          <a:avLst/>
        </a:prstGeom>
      </xdr:spPr>
    </xdr:pic>
    <xdr:clientData/>
  </xdr:oneCellAnchor>
  <xdr:twoCellAnchor editAs="oneCell">
    <xdr:from>
      <xdr:col>6</xdr:col>
      <xdr:colOff>618713</xdr:colOff>
      <xdr:row>8</xdr:row>
      <xdr:rowOff>248225</xdr:rowOff>
    </xdr:from>
    <xdr:to>
      <xdr:col>6</xdr:col>
      <xdr:colOff>2101308</xdr:colOff>
      <xdr:row>8</xdr:row>
      <xdr:rowOff>1571057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06AD8E21-C9CB-46E0-B063-2B39044DC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18349" y="7625770"/>
          <a:ext cx="1482595" cy="1322832"/>
        </a:xfrm>
        <a:prstGeom prst="rect">
          <a:avLst/>
        </a:prstGeom>
      </xdr:spPr>
    </xdr:pic>
    <xdr:clientData/>
  </xdr:twoCellAnchor>
  <xdr:twoCellAnchor editAs="oneCell">
    <xdr:from>
      <xdr:col>6</xdr:col>
      <xdr:colOff>621720</xdr:colOff>
      <xdr:row>10</xdr:row>
      <xdr:rowOff>409863</xdr:rowOff>
    </xdr:from>
    <xdr:to>
      <xdr:col>6</xdr:col>
      <xdr:colOff>2032831</xdr:colOff>
      <xdr:row>10</xdr:row>
      <xdr:rowOff>1468196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527A4DF4-2802-4536-B0E9-4A28C0F8D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1356" y="11251045"/>
          <a:ext cx="1411111" cy="1058333"/>
        </a:xfrm>
        <a:prstGeom prst="rect">
          <a:avLst/>
        </a:prstGeom>
      </xdr:spPr>
    </xdr:pic>
    <xdr:clientData/>
  </xdr:twoCellAnchor>
  <xdr:twoCellAnchor editAs="oneCell">
    <xdr:from>
      <xdr:col>6</xdr:col>
      <xdr:colOff>871685</xdr:colOff>
      <xdr:row>11</xdr:row>
      <xdr:rowOff>318073</xdr:rowOff>
    </xdr:from>
    <xdr:to>
      <xdr:col>6</xdr:col>
      <xdr:colOff>1881270</xdr:colOff>
      <xdr:row>11</xdr:row>
      <xdr:rowOff>1340926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1B2A10F3-4E8B-4ECC-8B62-53D319D0B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1321" y="12994982"/>
          <a:ext cx="1009585" cy="1022853"/>
        </a:xfrm>
        <a:prstGeom prst="rect">
          <a:avLst/>
        </a:prstGeom>
      </xdr:spPr>
    </xdr:pic>
    <xdr:clientData/>
  </xdr:twoCellAnchor>
  <xdr:twoCellAnchor editAs="oneCell">
    <xdr:from>
      <xdr:col>6</xdr:col>
      <xdr:colOff>609305</xdr:colOff>
      <xdr:row>12</xdr:row>
      <xdr:rowOff>348671</xdr:rowOff>
    </xdr:from>
    <xdr:to>
      <xdr:col>6</xdr:col>
      <xdr:colOff>2147417</xdr:colOff>
      <xdr:row>12</xdr:row>
      <xdr:rowOff>1502255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438CF639-152A-45E5-A66F-683A4E8F3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708941" y="14653489"/>
          <a:ext cx="1538112" cy="1153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3"/>
  <sheetViews>
    <sheetView showGridLines="0" tabSelected="1" zoomScale="55" zoomScaleNormal="55" workbookViewId="0">
      <selection activeCell="J6" sqref="J6"/>
    </sheetView>
  </sheetViews>
  <sheetFormatPr defaultRowHeight="14.5" x14ac:dyDescent="0.35"/>
  <cols>
    <col min="1" max="1" width="1.453125" style="2" bestFit="1" customWidth="1"/>
    <col min="2" max="2" width="5.7265625" style="2" bestFit="1" customWidth="1"/>
    <col min="3" max="3" width="56.1796875" style="4" customWidth="1"/>
    <col min="4" max="4" width="9.7265625" style="67" bestFit="1" customWidth="1"/>
    <col min="5" max="5" width="9" style="3" bestFit="1" customWidth="1"/>
    <col min="6" max="6" width="91" style="4" customWidth="1"/>
    <col min="7" max="7" width="38.26953125" style="4" customWidth="1"/>
    <col min="8" max="8" width="17.7265625" style="4" hidden="1" customWidth="1"/>
    <col min="9" max="9" width="24" style="2" bestFit="1" customWidth="1"/>
    <col min="10" max="10" width="23.1796875" style="2" customWidth="1"/>
    <col min="11" max="11" width="20.7265625" style="2" bestFit="1" customWidth="1"/>
    <col min="12" max="12" width="19.7265625" style="2" customWidth="1"/>
    <col min="13" max="13" width="12.36328125" style="2" customWidth="1"/>
    <col min="14" max="14" width="28" style="2" customWidth="1"/>
    <col min="15" max="15" width="29.54296875" style="2" customWidth="1"/>
    <col min="16" max="16" width="35.81640625" style="2" customWidth="1"/>
    <col min="17" max="17" width="18.81640625" style="2" customWidth="1"/>
    <col min="18" max="18" width="11.54296875" style="2" hidden="1" customWidth="1"/>
    <col min="19" max="19" width="34.81640625" style="5" customWidth="1"/>
    <col min="20" max="20" width="1.81640625" style="2" customWidth="1"/>
    <col min="21" max="16384" width="8.7265625" style="2"/>
  </cols>
  <sheetData>
    <row r="1" spans="1:20" ht="40.9" customHeight="1" x14ac:dyDescent="0.35">
      <c r="B1" s="81" t="s">
        <v>28</v>
      </c>
      <c r="C1" s="82"/>
      <c r="D1" s="82"/>
    </row>
    <row r="2" spans="1:20" ht="20.149999999999999" customHeight="1" x14ac:dyDescent="0.35">
      <c r="B2" s="91" t="s">
        <v>46</v>
      </c>
      <c r="C2" s="92"/>
      <c r="D2" s="93" t="s">
        <v>0</v>
      </c>
      <c r="E2" s="94"/>
      <c r="F2" s="97" t="s">
        <v>47</v>
      </c>
      <c r="G2" s="98"/>
      <c r="H2" s="6"/>
      <c r="I2" s="6"/>
      <c r="J2" s="6"/>
      <c r="K2" s="6"/>
      <c r="L2" s="6"/>
    </row>
    <row r="3" spans="1:20" ht="20.149999999999999" customHeight="1" thickBot="1" x14ac:dyDescent="0.4">
      <c r="B3" s="91"/>
      <c r="C3" s="92"/>
      <c r="D3" s="95"/>
      <c r="E3" s="96"/>
      <c r="F3" s="97"/>
      <c r="G3" s="98"/>
      <c r="H3" s="7"/>
      <c r="I3" s="8"/>
      <c r="J3" s="8"/>
      <c r="L3" s="8"/>
    </row>
    <row r="4" spans="1:20" ht="34.5" customHeight="1" thickBot="1" x14ac:dyDescent="0.4">
      <c r="B4" s="9"/>
      <c r="C4" s="10"/>
      <c r="D4" s="11"/>
      <c r="E4" s="11"/>
      <c r="F4" s="7"/>
      <c r="G4" s="7"/>
      <c r="H4" s="12"/>
      <c r="J4" s="13" t="s">
        <v>0</v>
      </c>
      <c r="S4" s="14"/>
    </row>
    <row r="5" spans="1:20" ht="44.5" thickTop="1" thickBot="1" x14ac:dyDescent="0.4">
      <c r="B5" s="15" t="s">
        <v>1</v>
      </c>
      <c r="C5" s="16" t="s">
        <v>24</v>
      </c>
      <c r="D5" s="16" t="s">
        <v>2</v>
      </c>
      <c r="E5" s="16" t="s">
        <v>15</v>
      </c>
      <c r="F5" s="16" t="s">
        <v>14</v>
      </c>
      <c r="G5" s="1" t="s">
        <v>12</v>
      </c>
      <c r="H5" s="16" t="s">
        <v>16</v>
      </c>
      <c r="I5" s="16" t="s">
        <v>3</v>
      </c>
      <c r="J5" s="17" t="s">
        <v>4</v>
      </c>
      <c r="K5" s="63" t="s">
        <v>5</v>
      </c>
      <c r="L5" s="63" t="s">
        <v>6</v>
      </c>
      <c r="M5" s="16" t="s">
        <v>17</v>
      </c>
      <c r="N5" s="63" t="s">
        <v>19</v>
      </c>
      <c r="O5" s="63" t="s">
        <v>20</v>
      </c>
      <c r="P5" s="16" t="s">
        <v>21</v>
      </c>
      <c r="Q5" s="16" t="s">
        <v>30</v>
      </c>
      <c r="R5" s="16" t="s">
        <v>22</v>
      </c>
      <c r="S5" s="18" t="s">
        <v>23</v>
      </c>
      <c r="T5" s="19"/>
    </row>
    <row r="6" spans="1:20" ht="117.75" customHeight="1" thickTop="1" x14ac:dyDescent="0.35">
      <c r="A6" s="20"/>
      <c r="B6" s="21">
        <v>1</v>
      </c>
      <c r="C6" s="22" t="s">
        <v>31</v>
      </c>
      <c r="D6" s="23">
        <v>300</v>
      </c>
      <c r="E6" s="24" t="s">
        <v>13</v>
      </c>
      <c r="F6" s="25" t="s">
        <v>39</v>
      </c>
      <c r="G6" s="26"/>
      <c r="H6" s="27">
        <f t="shared" ref="H6:H13" si="0">D6*I6</f>
        <v>12000</v>
      </c>
      <c r="I6" s="28">
        <v>40</v>
      </c>
      <c r="J6" s="68"/>
      <c r="K6" s="29">
        <f t="shared" ref="K6" si="1">D6*J6</f>
        <v>0</v>
      </c>
      <c r="L6" s="30" t="str">
        <f t="shared" ref="L6" si="2">IF(ISNUMBER(J6), IF(J6&gt;I6,"NEVYHOVUJE","VYHOVUJE")," ")</f>
        <v xml:space="preserve"> </v>
      </c>
      <c r="M6" s="88" t="s">
        <v>18</v>
      </c>
      <c r="N6" s="104" t="s">
        <v>25</v>
      </c>
      <c r="O6" s="99" t="s">
        <v>26</v>
      </c>
      <c r="P6" s="99" t="s">
        <v>27</v>
      </c>
      <c r="Q6" s="72" t="s">
        <v>29</v>
      </c>
      <c r="R6" s="75"/>
      <c r="S6" s="78" t="s">
        <v>11</v>
      </c>
      <c r="T6" s="19"/>
    </row>
    <row r="7" spans="1:20" ht="117.75" customHeight="1" x14ac:dyDescent="0.35">
      <c r="A7" s="20"/>
      <c r="B7" s="31">
        <v>2</v>
      </c>
      <c r="C7" s="32" t="s">
        <v>32</v>
      </c>
      <c r="D7" s="33">
        <v>300</v>
      </c>
      <c r="E7" s="34" t="s">
        <v>13</v>
      </c>
      <c r="F7" s="35" t="s">
        <v>40</v>
      </c>
      <c r="G7" s="36"/>
      <c r="H7" s="37">
        <f t="shared" si="0"/>
        <v>546</v>
      </c>
      <c r="I7" s="38">
        <v>1.82</v>
      </c>
      <c r="J7" s="69"/>
      <c r="K7" s="39">
        <f t="shared" ref="K7:K8" si="3">D7*J7</f>
        <v>0</v>
      </c>
      <c r="L7" s="40" t="str">
        <f t="shared" ref="L7:L8" si="4">IF(ISNUMBER(J7), IF(J7&gt;I7,"NEVYHOVUJE","VYHOVUJE")," ")</f>
        <v xml:space="preserve"> </v>
      </c>
      <c r="M7" s="89"/>
      <c r="N7" s="89"/>
      <c r="O7" s="89"/>
      <c r="P7" s="89"/>
      <c r="Q7" s="73"/>
      <c r="R7" s="76"/>
      <c r="S7" s="79"/>
      <c r="T7" s="19"/>
    </row>
    <row r="8" spans="1:20" ht="157.5" customHeight="1" x14ac:dyDescent="0.35">
      <c r="A8" s="20"/>
      <c r="B8" s="31">
        <v>3</v>
      </c>
      <c r="C8" s="41" t="s">
        <v>33</v>
      </c>
      <c r="D8" s="33">
        <v>100</v>
      </c>
      <c r="E8" s="34" t="s">
        <v>13</v>
      </c>
      <c r="F8" s="42" t="s">
        <v>48</v>
      </c>
      <c r="G8" s="36"/>
      <c r="H8" s="37">
        <f t="shared" si="0"/>
        <v>4500</v>
      </c>
      <c r="I8" s="38">
        <v>45</v>
      </c>
      <c r="J8" s="69"/>
      <c r="K8" s="39">
        <f t="shared" si="3"/>
        <v>0</v>
      </c>
      <c r="L8" s="40" t="str">
        <f t="shared" si="4"/>
        <v xml:space="preserve"> </v>
      </c>
      <c r="M8" s="89"/>
      <c r="N8" s="89"/>
      <c r="O8" s="89"/>
      <c r="P8" s="89"/>
      <c r="Q8" s="73"/>
      <c r="R8" s="76"/>
      <c r="S8" s="79"/>
      <c r="T8" s="19"/>
    </row>
    <row r="9" spans="1:20" ht="141" customHeight="1" x14ac:dyDescent="0.35">
      <c r="A9" s="20"/>
      <c r="B9" s="43">
        <v>4</v>
      </c>
      <c r="C9" s="44" t="s">
        <v>34</v>
      </c>
      <c r="D9" s="45">
        <v>1000</v>
      </c>
      <c r="E9" s="46" t="s">
        <v>13</v>
      </c>
      <c r="F9" s="47" t="s">
        <v>41</v>
      </c>
      <c r="G9" s="48"/>
      <c r="H9" s="37">
        <f t="shared" si="0"/>
        <v>5570</v>
      </c>
      <c r="I9" s="49">
        <v>5.57</v>
      </c>
      <c r="J9" s="70"/>
      <c r="K9" s="39">
        <f t="shared" ref="K9:K13" si="5">D9*J9</f>
        <v>0</v>
      </c>
      <c r="L9" s="40" t="str">
        <f t="shared" ref="L9:L13" si="6">IF(ISNUMBER(J9), IF(J9&gt;I9,"NEVYHOVUJE","VYHOVUJE")," ")</f>
        <v xml:space="preserve"> </v>
      </c>
      <c r="M9" s="89"/>
      <c r="N9" s="89"/>
      <c r="O9" s="89"/>
      <c r="P9" s="89"/>
      <c r="Q9" s="73"/>
      <c r="R9" s="76"/>
      <c r="S9" s="79"/>
      <c r="T9" s="19"/>
    </row>
    <row r="10" spans="1:20" ht="132" customHeight="1" x14ac:dyDescent="0.35">
      <c r="A10" s="20"/>
      <c r="B10" s="43">
        <v>5</v>
      </c>
      <c r="C10" s="44" t="s">
        <v>35</v>
      </c>
      <c r="D10" s="45">
        <v>5000</v>
      </c>
      <c r="E10" s="46" t="s">
        <v>13</v>
      </c>
      <c r="F10" s="47" t="s">
        <v>42</v>
      </c>
      <c r="G10" s="48"/>
      <c r="H10" s="37">
        <f t="shared" si="0"/>
        <v>7500</v>
      </c>
      <c r="I10" s="49">
        <v>1.5</v>
      </c>
      <c r="J10" s="70"/>
      <c r="K10" s="39">
        <f t="shared" si="5"/>
        <v>0</v>
      </c>
      <c r="L10" s="40" t="str">
        <f t="shared" si="6"/>
        <v xml:space="preserve"> </v>
      </c>
      <c r="M10" s="89"/>
      <c r="N10" s="89"/>
      <c r="O10" s="89"/>
      <c r="P10" s="89"/>
      <c r="Q10" s="73"/>
      <c r="R10" s="76"/>
      <c r="S10" s="79"/>
      <c r="T10" s="19"/>
    </row>
    <row r="11" spans="1:20" ht="144.75" customHeight="1" x14ac:dyDescent="0.35">
      <c r="A11" s="20"/>
      <c r="B11" s="43">
        <v>6</v>
      </c>
      <c r="C11" s="44" t="s">
        <v>36</v>
      </c>
      <c r="D11" s="45">
        <v>200</v>
      </c>
      <c r="E11" s="46" t="s">
        <v>13</v>
      </c>
      <c r="F11" s="47" t="s">
        <v>43</v>
      </c>
      <c r="G11" s="48"/>
      <c r="H11" s="37">
        <f t="shared" si="0"/>
        <v>3740</v>
      </c>
      <c r="I11" s="49">
        <v>18.7</v>
      </c>
      <c r="J11" s="70"/>
      <c r="K11" s="39">
        <f t="shared" si="5"/>
        <v>0</v>
      </c>
      <c r="L11" s="40" t="str">
        <f t="shared" si="6"/>
        <v xml:space="preserve"> </v>
      </c>
      <c r="M11" s="89"/>
      <c r="N11" s="89"/>
      <c r="O11" s="89"/>
      <c r="P11" s="89"/>
      <c r="Q11" s="73"/>
      <c r="R11" s="76"/>
      <c r="S11" s="79"/>
      <c r="T11" s="19"/>
    </row>
    <row r="12" spans="1:20" ht="128.25" customHeight="1" x14ac:dyDescent="0.35">
      <c r="A12" s="20"/>
      <c r="B12" s="43">
        <v>7</v>
      </c>
      <c r="C12" s="44" t="s">
        <v>37</v>
      </c>
      <c r="D12" s="45">
        <v>300</v>
      </c>
      <c r="E12" s="46" t="s">
        <v>13</v>
      </c>
      <c r="F12" s="47" t="s">
        <v>44</v>
      </c>
      <c r="G12" s="48"/>
      <c r="H12" s="37">
        <f t="shared" si="0"/>
        <v>5250</v>
      </c>
      <c r="I12" s="49">
        <v>17.5</v>
      </c>
      <c r="J12" s="70"/>
      <c r="K12" s="39">
        <f t="shared" ref="K12" si="7">D12*J12</f>
        <v>0</v>
      </c>
      <c r="L12" s="40" t="str">
        <f t="shared" ref="L12" si="8">IF(ISNUMBER(J12), IF(J12&gt;I12,"NEVYHOVUJE","VYHOVUJE")," ")</f>
        <v xml:space="preserve"> </v>
      </c>
      <c r="M12" s="89"/>
      <c r="N12" s="89"/>
      <c r="O12" s="89"/>
      <c r="P12" s="89"/>
      <c r="Q12" s="73"/>
      <c r="R12" s="76"/>
      <c r="S12" s="79"/>
      <c r="T12" s="19"/>
    </row>
    <row r="13" spans="1:20" ht="144.75" customHeight="1" thickBot="1" x14ac:dyDescent="0.4">
      <c r="A13" s="20"/>
      <c r="B13" s="50">
        <v>8</v>
      </c>
      <c r="C13" s="51" t="s">
        <v>38</v>
      </c>
      <c r="D13" s="52">
        <v>300</v>
      </c>
      <c r="E13" s="53" t="s">
        <v>13</v>
      </c>
      <c r="F13" s="54" t="s">
        <v>45</v>
      </c>
      <c r="G13" s="55"/>
      <c r="H13" s="56">
        <f t="shared" si="0"/>
        <v>5100</v>
      </c>
      <c r="I13" s="57">
        <v>17</v>
      </c>
      <c r="J13" s="71"/>
      <c r="K13" s="58">
        <f t="shared" si="5"/>
        <v>0</v>
      </c>
      <c r="L13" s="59" t="str">
        <f t="shared" si="6"/>
        <v xml:space="preserve"> </v>
      </c>
      <c r="M13" s="90"/>
      <c r="N13" s="90"/>
      <c r="O13" s="90"/>
      <c r="P13" s="90"/>
      <c r="Q13" s="74"/>
      <c r="R13" s="77"/>
      <c r="S13" s="80"/>
      <c r="T13" s="19"/>
    </row>
    <row r="14" spans="1:20" ht="13.5" customHeight="1" thickTop="1" thickBot="1" x14ac:dyDescent="0.4">
      <c r="C14" s="2"/>
      <c r="D14" s="2"/>
      <c r="E14" s="2"/>
      <c r="F14" s="2"/>
      <c r="G14" s="2"/>
      <c r="H14" s="2"/>
      <c r="K14" s="60"/>
    </row>
    <row r="15" spans="1:20" ht="60.75" customHeight="1" thickTop="1" thickBot="1" x14ac:dyDescent="0.4">
      <c r="B15" s="83" t="s">
        <v>7</v>
      </c>
      <c r="C15" s="84"/>
      <c r="D15" s="84"/>
      <c r="E15" s="84"/>
      <c r="F15" s="84"/>
      <c r="G15" s="84"/>
      <c r="H15" s="61"/>
      <c r="I15" s="62" t="s">
        <v>8</v>
      </c>
      <c r="J15" s="85" t="s">
        <v>9</v>
      </c>
      <c r="K15" s="86"/>
      <c r="L15" s="87"/>
      <c r="M15" s="12"/>
      <c r="N15" s="12"/>
      <c r="O15" s="12"/>
      <c r="P15" s="12"/>
      <c r="Q15" s="12"/>
      <c r="R15" s="12"/>
      <c r="S15" s="64"/>
    </row>
    <row r="16" spans="1:20" ht="33" customHeight="1" thickTop="1" thickBot="1" x14ac:dyDescent="0.4">
      <c r="B16" s="100" t="s">
        <v>10</v>
      </c>
      <c r="C16" s="100"/>
      <c r="D16" s="100"/>
      <c r="E16" s="100"/>
      <c r="F16" s="100"/>
      <c r="G16" s="100"/>
      <c r="H16" s="65"/>
      <c r="I16" s="66">
        <f>SUM(H6:H13)</f>
        <v>44206</v>
      </c>
      <c r="J16" s="101">
        <f>SUM(K6:K13)</f>
        <v>0</v>
      </c>
      <c r="K16" s="102"/>
      <c r="L16" s="103"/>
    </row>
    <row r="17" ht="14.25" customHeight="1" thickTop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</sheetData>
  <sheetProtection algorithmName="SHA-512" hashValue="VyJVq+KBIQWKebOpwM0KE9XMk2TgmD3hn8tfCjkelWlnAMHpmYikc4lnUpQ5n4ftONNwv3ZswArZKemm9QIMPw==" saltValue="Q2CMXKU6Y+2NcqbpeG5BWQ==" spinCount="100000" sheet="1" objects="1" scenarios="1" selectLockedCells="1"/>
  <mergeCells count="15">
    <mergeCell ref="B16:G16"/>
    <mergeCell ref="J16:L16"/>
    <mergeCell ref="N6:N13"/>
    <mergeCell ref="O6:O13"/>
    <mergeCell ref="Q6:Q13"/>
    <mergeCell ref="R6:R13"/>
    <mergeCell ref="S6:S13"/>
    <mergeCell ref="B1:D1"/>
    <mergeCell ref="B15:G15"/>
    <mergeCell ref="J15:L15"/>
    <mergeCell ref="M6:M13"/>
    <mergeCell ref="B2:C3"/>
    <mergeCell ref="D2:E3"/>
    <mergeCell ref="F2:G3"/>
    <mergeCell ref="P6:P13"/>
  </mergeCells>
  <conditionalFormatting sqref="D6:D13 B6:B13">
    <cfRule type="containsBlanks" dxfId="6" priority="44">
      <formula>LEN(TRIM(B6))=0</formula>
    </cfRule>
  </conditionalFormatting>
  <conditionalFormatting sqref="B6:B13">
    <cfRule type="cellIs" dxfId="5" priority="39" operator="greaterThanOrEqual">
      <formula>1</formula>
    </cfRule>
  </conditionalFormatting>
  <conditionalFormatting sqref="R6:S6 L6:L13">
    <cfRule type="cellIs" dxfId="4" priority="36" operator="equal">
      <formula>"VYHOVUJE"</formula>
    </cfRule>
  </conditionalFormatting>
  <conditionalFormatting sqref="R6:S6 L6:L13">
    <cfRule type="cellIs" dxfId="3" priority="35" operator="equal">
      <formula>"NEVYHOVUJE"</formula>
    </cfRule>
  </conditionalFormatting>
  <conditionalFormatting sqref="J6:J13">
    <cfRule type="containsBlanks" dxfId="2" priority="6">
      <formula>LEN(TRIM(J6))=0</formula>
    </cfRule>
  </conditionalFormatting>
  <conditionalFormatting sqref="J6:J13">
    <cfRule type="notContainsBlanks" dxfId="1" priority="5">
      <formula>LEN(TRIM(J6))&gt;0</formula>
    </cfRule>
  </conditionalFormatting>
  <conditionalFormatting sqref="J6:J13">
    <cfRule type="notContainsBlanks" dxfId="0" priority="4">
      <formula>LEN(TRIM(J6))&gt;0</formula>
    </cfRule>
  </conditionalFormatting>
  <dataValidations count="2">
    <dataValidation type="list" showInputMessage="1" showErrorMessage="1" sqref="E6:E13" xr:uid="{354766CB-D34D-4043-985E-78A75C2E98DD}">
      <formula1>"ks,bal,sada,"</formula1>
    </dataValidation>
    <dataValidation type="list" allowBlank="1" showInputMessage="1" showErrorMessage="1" sqref="S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2021-11-24T12:24:04Z</cp:lastPrinted>
  <dcterms:created xsi:type="dcterms:W3CDTF">2014-03-05T12:43:32Z</dcterms:created>
  <dcterms:modified xsi:type="dcterms:W3CDTF">2021-11-24T13:25:50Z</dcterms:modified>
</cp:coreProperties>
</file>